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32" i="1" l="1"/>
  <c r="I32" i="1" s="1"/>
  <c r="J33" i="1"/>
  <c r="J34" i="1"/>
  <c r="I34" i="1" s="1"/>
  <c r="I33" i="1"/>
  <c r="J35" i="1" l="1"/>
  <c r="K32" i="1" l="1"/>
  <c r="K33" i="1"/>
  <c r="K34" i="1"/>
  <c r="K35" i="1"/>
  <c r="I35" i="1"/>
  <c r="G32" i="1"/>
  <c r="G33" i="1"/>
  <c r="G34" i="1"/>
  <c r="G35" i="1"/>
  <c r="G19" i="1" l="1"/>
  <c r="J19" i="1"/>
  <c r="I19" i="1" s="1"/>
  <c r="K19" i="1"/>
  <c r="G20" i="1"/>
  <c r="J20" i="1"/>
  <c r="I20" i="1" s="1"/>
  <c r="K20" i="1"/>
  <c r="G21" i="1"/>
  <c r="J21" i="1"/>
  <c r="I21" i="1" s="1"/>
  <c r="K21" i="1"/>
  <c r="G22" i="1"/>
  <c r="J22" i="1"/>
  <c r="I22" i="1" s="1"/>
  <c r="K22" i="1"/>
  <c r="K23" i="1" l="1"/>
  <c r="K24" i="1"/>
  <c r="K25" i="1"/>
  <c r="K26" i="1"/>
  <c r="K27" i="1"/>
  <c r="K28" i="1"/>
  <c r="K29" i="1"/>
  <c r="K30" i="1"/>
  <c r="K31" i="1"/>
  <c r="J23" i="1"/>
  <c r="I23" i="1" s="1"/>
  <c r="J24" i="1"/>
  <c r="I24" i="1" s="1"/>
  <c r="J25" i="1"/>
  <c r="I25" i="1" s="1"/>
  <c r="J26" i="1"/>
  <c r="I26" i="1" s="1"/>
  <c r="J27" i="1"/>
  <c r="I27" i="1" s="1"/>
  <c r="J28" i="1"/>
  <c r="I28" i="1" s="1"/>
  <c r="J29" i="1"/>
  <c r="I29" i="1" s="1"/>
  <c r="J30" i="1"/>
  <c r="I30" i="1" s="1"/>
  <c r="J31" i="1"/>
  <c r="I31" i="1" s="1"/>
  <c r="G25" i="1"/>
  <c r="G26" i="1"/>
  <c r="G27" i="1"/>
  <c r="G28" i="1"/>
  <c r="G29" i="1"/>
  <c r="G30" i="1"/>
  <c r="G31" i="1"/>
  <c r="G23" i="1"/>
  <c r="G24" i="1"/>
  <c r="J16" i="1" l="1"/>
  <c r="J17" i="1"/>
  <c r="J18" i="1"/>
  <c r="I16" i="1" l="1"/>
  <c r="I17" i="1"/>
  <c r="I18" i="1"/>
  <c r="K16" i="1"/>
  <c r="K17" i="1"/>
  <c r="K18" i="1"/>
  <c r="K15" i="1"/>
  <c r="G16" i="1"/>
  <c r="G17" i="1"/>
  <c r="G18" i="1"/>
  <c r="K36" i="1" l="1"/>
  <c r="K37" i="1" l="1"/>
  <c r="K38" i="1" s="1"/>
  <c r="J15" i="1"/>
  <c r="I15" i="1" s="1"/>
  <c r="I36" i="1" s="1"/>
  <c r="I37" i="1" s="1"/>
  <c r="I38" i="1" s="1"/>
  <c r="G15" i="1"/>
  <c r="G36" i="1" s="1"/>
  <c r="G37" i="1" s="1"/>
  <c r="G38" i="1" s="1"/>
</calcChain>
</file>

<file path=xl/sharedStrings.xml><?xml version="1.0" encoding="utf-8"?>
<sst xmlns="http://schemas.openxmlformats.org/spreadsheetml/2006/main" count="64" uniqueCount="39">
  <si>
    <t>Акт</t>
  </si>
  <si>
    <t>№ п/п</t>
  </si>
  <si>
    <t>Вид покрытия</t>
  </si>
  <si>
    <t>Предельный норматив</t>
  </si>
  <si>
    <t>Фактическое выполнение</t>
  </si>
  <si>
    <t>Отклонение</t>
  </si>
  <si>
    <t>сумма руб.</t>
  </si>
  <si>
    <t>площадь, м кв.</t>
  </si>
  <si>
    <t>Усовершенствованные покрытия</t>
  </si>
  <si>
    <t>Руч. уборка</t>
  </si>
  <si>
    <t>Мех. уборка</t>
  </si>
  <si>
    <t>Итого по кадастровым кварталам:</t>
  </si>
  <si>
    <t>Итого с НДС 18%</t>
  </si>
  <si>
    <t>Неусовершенствованные покрытия</t>
  </si>
  <si>
    <t>газоны</t>
  </si>
  <si>
    <t>По муниципальному контракту № МК -025</t>
  </si>
  <si>
    <t>Мы нижеподписавшиеся, Глава Местной администрации города Павловска М.Ю. Сызранцев, Генеральный директор ООО "СПБВОДХОЗ"</t>
  </si>
  <si>
    <t>№ квартала, территории</t>
  </si>
  <si>
    <t>Санкт-Петербург, г. Павловск, ул. Васенко, участок 1 (сквер юго-восточнее д.18 по ул. Васенко)</t>
  </si>
  <si>
    <t>16225,        42-105-6</t>
  </si>
  <si>
    <t>Итого с понижающим коэффициентом 0,7350000348027</t>
  </si>
  <si>
    <t>Санкт-Петербург, г. Павловск, Динамо, Пионерская ул., участок 4 (сквер во дворе домов 4,6 и 8 по Пионерской ул.)</t>
  </si>
  <si>
    <t>О.О. Аксенов, составили настоящий акт о том, что при выполнении работ в соответствии с муниципальным контрактом от</t>
  </si>
  <si>
    <t>31 декабря 2015 года №МК - 010  "по уборке и санитарной очистке территорий внутриквартального озеленения", находящихся</t>
  </si>
  <si>
    <t xml:space="preserve">Общество с ограниченной ответственностью  "СПБВОДХОЗ"  выполнил работы по убрке усовершенствованных и </t>
  </si>
  <si>
    <t xml:space="preserve"> Адрес</t>
  </si>
  <si>
    <t>Глава Местной администрации города Павловска                                                                                             М.Ю. Сызранцев</t>
  </si>
  <si>
    <t>Генеральный директор ООО "СПБВОДХОЗ"                                                                                                    О.О. Аксенов</t>
  </si>
  <si>
    <t>неусовершенствованных покрытий, газонов не в полном объёме, по следующим адресам (кадастровым кварталам):</t>
  </si>
  <si>
    <t>в границах внутригородского муниципального образования Санкт-Петербурга город Павловск, в октябре 2016 года "Подрядчик"</t>
  </si>
  <si>
    <t>16417,   42-105-17</t>
  </si>
  <si>
    <t>Санкт-Петербург, г. Павловск, ул. Васенко, участок 3 (сквер юго-восточнее д.15, лит.А по ул. Васенко)</t>
  </si>
  <si>
    <t>16229,   42-105-8</t>
  </si>
  <si>
    <t>Санкт-Петербург, г. Павловск, ул. Толмачева, участок 2 (сквер между домами 3 и 5 по ул. Толмачева)</t>
  </si>
  <si>
    <t>16222,   42-105-14</t>
  </si>
  <si>
    <t>Санкт-Петербург, г. Павловск, ул. Толмачева, участок 2 (сквер между домами 7 и 11 по ул. Толмачева)</t>
  </si>
  <si>
    <r>
      <t xml:space="preserve">            </t>
    </r>
    <r>
      <rPr>
        <b/>
        <sz val="11"/>
        <color theme="1"/>
        <rFont val="Times New Roman"/>
        <family val="1"/>
        <charset val="204"/>
      </rPr>
      <t xml:space="preserve">   31.10.16г.</t>
    </r>
  </si>
  <si>
    <r>
      <rPr>
        <b/>
        <sz val="11"/>
        <color theme="1"/>
        <rFont val="Times New Roman"/>
        <family val="1"/>
        <charset val="204"/>
      </rPr>
      <t xml:space="preserve">г. Павловск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</t>
    </r>
  </si>
  <si>
    <t>16222,    42-105-15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</si>
</sst>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Fill="1" applyBorder="1"/>
    <xf numFmtId="2" fontId="4" fillId="0" borderId="1" xfId="0" applyNumberFormat="1" applyFont="1" applyBorder="1" applyAlignment="1">
      <alignment wrapText="1"/>
    </xf>
    <xf numFmtId="0" fontId="4" fillId="0" borderId="6" xfId="0" applyFont="1" applyBorder="1" applyAlignment="1">
      <alignment wrapText="1"/>
    </xf>
    <xf numFmtId="2" fontId="4" fillId="0" borderId="0" xfId="0" applyNumberFormat="1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6" fillId="0" borderId="0" xfId="0" applyFont="1" applyBorder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2" fontId="4" fillId="0" borderId="2" xfId="0" applyNumberFormat="1" applyFont="1" applyBorder="1" applyAlignment="1">
      <alignment horizontal="left" vertical="top" wrapText="1"/>
    </xf>
    <xf numFmtId="2" fontId="4" fillId="0" borderId="7" xfId="0" applyNumberFormat="1" applyFont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left" vertical="top" wrapText="1"/>
    </xf>
    <xf numFmtId="2" fontId="4" fillId="0" borderId="4" xfId="0" applyNumberFormat="1" applyFont="1" applyBorder="1" applyAlignment="1">
      <alignment vertical="top" wrapText="1"/>
    </xf>
    <xf numFmtId="2" fontId="4" fillId="0" borderId="5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2" fontId="4" fillId="0" borderId="3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top" wrapText="1"/>
    </xf>
    <xf numFmtId="0" fontId="3" fillId="0" borderId="4" xfId="1" applyFont="1" applyFill="1" applyBorder="1" applyAlignment="1">
      <alignment vertical="top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vertical="top" wrapText="1"/>
    </xf>
    <xf numFmtId="0" fontId="4" fillId="0" borderId="4" xfId="0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</cellXfs>
  <cellStyles count="5">
    <cellStyle name="Денежный 2" xfId="3"/>
    <cellStyle name="Денежный 3" xfId="2"/>
    <cellStyle name="Обычный" xfId="0" builtinId="0"/>
    <cellStyle name="Обычный 2" xfId="4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workbookViewId="0">
      <selection activeCell="P24" sqref="P24"/>
    </sheetView>
  </sheetViews>
  <sheetFormatPr defaultRowHeight="15" x14ac:dyDescent="0.25"/>
  <cols>
    <col min="1" max="1" width="4.7109375" customWidth="1"/>
    <col min="2" max="2" width="9.5703125" customWidth="1"/>
    <col min="3" max="3" width="16.5703125" customWidth="1"/>
    <col min="4" max="4" width="13.7109375" customWidth="1"/>
    <col min="5" max="5" width="10.7109375" customWidth="1"/>
    <col min="6" max="6" width="12.85546875" customWidth="1"/>
    <col min="7" max="7" width="9" customWidth="1"/>
    <col min="8" max="8" width="9.85546875" customWidth="1"/>
    <col min="9" max="9" width="9.42578125" customWidth="1"/>
    <col min="10" max="10" width="10.5703125" customWidth="1"/>
    <col min="11" max="11" width="9" customWidth="1"/>
    <col min="12" max="12" width="9.42578125" customWidth="1"/>
  </cols>
  <sheetData>
    <row r="1" spans="1:16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6" ht="18.75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6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6" x14ac:dyDescent="0.25">
      <c r="A4" s="7" t="s">
        <v>37</v>
      </c>
      <c r="B4" s="7"/>
      <c r="C4" s="7"/>
      <c r="D4" s="7"/>
      <c r="E4" s="7"/>
      <c r="F4" s="7"/>
      <c r="G4" s="7"/>
      <c r="H4" s="7"/>
      <c r="I4" s="7"/>
      <c r="J4" s="7"/>
      <c r="K4" s="7" t="s">
        <v>36</v>
      </c>
      <c r="L4" s="14"/>
    </row>
    <row r="5" spans="1:16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6" x14ac:dyDescent="0.25">
      <c r="A6" s="7" t="s">
        <v>16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6" x14ac:dyDescent="0.25">
      <c r="A7" s="7" t="s">
        <v>22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6" x14ac:dyDescent="0.25">
      <c r="A8" s="7" t="s">
        <v>23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6" x14ac:dyDescent="0.25">
      <c r="A9" s="8" t="s">
        <v>29</v>
      </c>
      <c r="B9" s="8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6" x14ac:dyDescent="0.25">
      <c r="A10" s="7" t="s">
        <v>24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6" x14ac:dyDescent="0.25">
      <c r="A11" s="7" t="s">
        <v>28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6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6" ht="30" customHeight="1" x14ac:dyDescent="0.25">
      <c r="A13" s="39" t="s">
        <v>1</v>
      </c>
      <c r="B13" s="39" t="s">
        <v>17</v>
      </c>
      <c r="C13" s="41" t="s">
        <v>25</v>
      </c>
      <c r="D13" s="35" t="s">
        <v>2</v>
      </c>
      <c r="E13" s="36"/>
      <c r="F13" s="39" t="s">
        <v>3</v>
      </c>
      <c r="G13" s="24" t="s">
        <v>15</v>
      </c>
      <c r="H13" s="33"/>
      <c r="I13" s="24" t="s">
        <v>4</v>
      </c>
      <c r="J13" s="33"/>
      <c r="K13" s="34" t="s">
        <v>5</v>
      </c>
      <c r="L13" s="34"/>
      <c r="M13" s="1"/>
    </row>
    <row r="14" spans="1:16" ht="30" customHeight="1" x14ac:dyDescent="0.25">
      <c r="A14" s="40"/>
      <c r="B14" s="40"/>
      <c r="C14" s="42"/>
      <c r="D14" s="37"/>
      <c r="E14" s="38"/>
      <c r="F14" s="40"/>
      <c r="G14" s="9" t="s">
        <v>6</v>
      </c>
      <c r="H14" s="9" t="s">
        <v>7</v>
      </c>
      <c r="I14" s="9" t="s">
        <v>6</v>
      </c>
      <c r="J14" s="9" t="s">
        <v>7</v>
      </c>
      <c r="K14" s="9" t="s">
        <v>6</v>
      </c>
      <c r="L14" s="9" t="s">
        <v>7</v>
      </c>
      <c r="M14" s="1"/>
      <c r="P14" s="3"/>
    </row>
    <row r="15" spans="1:16" ht="29.25" customHeight="1" x14ac:dyDescent="0.25">
      <c r="A15" s="45">
        <v>1</v>
      </c>
      <c r="B15" s="49" t="s">
        <v>34</v>
      </c>
      <c r="C15" s="44" t="s">
        <v>33</v>
      </c>
      <c r="D15" s="29" t="s">
        <v>8</v>
      </c>
      <c r="E15" s="9" t="s">
        <v>9</v>
      </c>
      <c r="F15" s="10">
        <v>3.82</v>
      </c>
      <c r="G15" s="9">
        <f>H15*F15</f>
        <v>120.712</v>
      </c>
      <c r="H15" s="9">
        <v>31.6</v>
      </c>
      <c r="I15" s="9">
        <f>J15*F15</f>
        <v>120.712</v>
      </c>
      <c r="J15" s="9">
        <f>H15-L15</f>
        <v>31.6</v>
      </c>
      <c r="K15" s="9">
        <f>L15*F15</f>
        <v>0</v>
      </c>
      <c r="L15" s="9">
        <v>0</v>
      </c>
      <c r="M15" s="1"/>
    </row>
    <row r="16" spans="1:16" ht="30.75" customHeight="1" x14ac:dyDescent="0.25">
      <c r="A16" s="46"/>
      <c r="B16" s="50"/>
      <c r="C16" s="19"/>
      <c r="D16" s="30"/>
      <c r="E16" s="9" t="s">
        <v>10</v>
      </c>
      <c r="F16" s="10">
        <v>1.23</v>
      </c>
      <c r="G16" s="9">
        <f t="shared" ref="G16:G35" si="0">H16*F16</f>
        <v>58.302</v>
      </c>
      <c r="H16" s="9">
        <v>47.4</v>
      </c>
      <c r="I16" s="9">
        <f t="shared" ref="I16:I18" si="1">J16*F16</f>
        <v>58.302</v>
      </c>
      <c r="J16" s="9">
        <f t="shared" ref="J16:J35" si="2">H16-L16</f>
        <v>47.4</v>
      </c>
      <c r="K16" s="9">
        <f t="shared" ref="K16:K18" si="3">L16*F16</f>
        <v>0</v>
      </c>
      <c r="L16" s="9">
        <v>0</v>
      </c>
      <c r="M16" s="1"/>
    </row>
    <row r="17" spans="1:20" ht="26.45" customHeight="1" x14ac:dyDescent="0.25">
      <c r="A17" s="46"/>
      <c r="B17" s="50"/>
      <c r="C17" s="19"/>
      <c r="D17" s="24" t="s">
        <v>13</v>
      </c>
      <c r="E17" s="25"/>
      <c r="F17" s="10">
        <v>2.21</v>
      </c>
      <c r="G17" s="9">
        <f t="shared" si="0"/>
        <v>13.26</v>
      </c>
      <c r="H17" s="9">
        <v>6</v>
      </c>
      <c r="I17" s="9">
        <f t="shared" si="1"/>
        <v>13.26</v>
      </c>
      <c r="J17" s="9">
        <f t="shared" si="2"/>
        <v>6</v>
      </c>
      <c r="K17" s="9">
        <f t="shared" si="3"/>
        <v>0</v>
      </c>
      <c r="L17" s="9">
        <v>0</v>
      </c>
      <c r="M17" s="1"/>
      <c r="O17" s="2"/>
    </row>
    <row r="18" spans="1:20" ht="34.5" customHeight="1" x14ac:dyDescent="0.25">
      <c r="A18" s="47"/>
      <c r="B18" s="40"/>
      <c r="C18" s="20"/>
      <c r="D18" s="24" t="s">
        <v>14</v>
      </c>
      <c r="E18" s="25"/>
      <c r="F18" s="10">
        <v>1.48</v>
      </c>
      <c r="G18" s="9">
        <f t="shared" si="0"/>
        <v>1352.72</v>
      </c>
      <c r="H18" s="9">
        <v>914</v>
      </c>
      <c r="I18" s="9">
        <f t="shared" si="1"/>
        <v>1216.56</v>
      </c>
      <c r="J18" s="9">
        <f t="shared" si="2"/>
        <v>822</v>
      </c>
      <c r="K18" s="9">
        <f t="shared" si="3"/>
        <v>136.16</v>
      </c>
      <c r="L18" s="9">
        <v>92</v>
      </c>
      <c r="M18" s="1"/>
    </row>
    <row r="19" spans="1:20" ht="28.5" customHeight="1" x14ac:dyDescent="0.25">
      <c r="A19" s="45">
        <v>2</v>
      </c>
      <c r="B19" s="49" t="s">
        <v>19</v>
      </c>
      <c r="C19" s="43" t="s">
        <v>18</v>
      </c>
      <c r="D19" s="29" t="s">
        <v>8</v>
      </c>
      <c r="E19" s="9" t="s">
        <v>9</v>
      </c>
      <c r="F19" s="10">
        <v>3.82</v>
      </c>
      <c r="G19" s="9">
        <f t="shared" si="0"/>
        <v>577.58399999999995</v>
      </c>
      <c r="H19" s="9">
        <v>151.19999999999999</v>
      </c>
      <c r="I19" s="9">
        <f t="shared" ref="I19:I35" si="4">J19*F19</f>
        <v>577.58399999999995</v>
      </c>
      <c r="J19" s="9">
        <f t="shared" si="2"/>
        <v>151.19999999999999</v>
      </c>
      <c r="K19" s="9">
        <f t="shared" ref="K19:K35" si="5">L19*F19</f>
        <v>0</v>
      </c>
      <c r="L19" s="9">
        <v>0</v>
      </c>
      <c r="M19" s="1"/>
      <c r="O19" s="2"/>
    </row>
    <row r="20" spans="1:20" ht="30" customHeight="1" x14ac:dyDescent="0.25">
      <c r="A20" s="46"/>
      <c r="B20" s="50"/>
      <c r="C20" s="19"/>
      <c r="D20" s="48"/>
      <c r="E20" s="9" t="s">
        <v>10</v>
      </c>
      <c r="F20" s="10">
        <v>1.23</v>
      </c>
      <c r="G20" s="9">
        <f t="shared" si="0"/>
        <v>278.964</v>
      </c>
      <c r="H20" s="9">
        <v>226.8</v>
      </c>
      <c r="I20" s="9">
        <f t="shared" si="4"/>
        <v>278.964</v>
      </c>
      <c r="J20" s="9">
        <f t="shared" si="2"/>
        <v>226.8</v>
      </c>
      <c r="K20" s="9">
        <f t="shared" si="5"/>
        <v>0</v>
      </c>
      <c r="L20" s="9">
        <v>0</v>
      </c>
      <c r="M20" s="1"/>
    </row>
    <row r="21" spans="1:20" ht="28.5" customHeight="1" x14ac:dyDescent="0.25">
      <c r="A21" s="46"/>
      <c r="B21" s="50"/>
      <c r="C21" s="19"/>
      <c r="D21" s="24" t="s">
        <v>13</v>
      </c>
      <c r="E21" s="33"/>
      <c r="F21" s="10">
        <v>2.21</v>
      </c>
      <c r="G21" s="9">
        <f t="shared" si="0"/>
        <v>521.55999999999995</v>
      </c>
      <c r="H21" s="9">
        <v>236</v>
      </c>
      <c r="I21" s="9">
        <f t="shared" si="4"/>
        <v>466.31</v>
      </c>
      <c r="J21" s="9">
        <f t="shared" si="2"/>
        <v>211</v>
      </c>
      <c r="K21" s="9">
        <f t="shared" si="5"/>
        <v>55.25</v>
      </c>
      <c r="L21" s="9">
        <v>25</v>
      </c>
      <c r="M21" s="1"/>
    </row>
    <row r="22" spans="1:20" ht="99.75" hidden="1" customHeight="1" x14ac:dyDescent="0.25">
      <c r="A22" s="46"/>
      <c r="B22" s="50"/>
      <c r="C22" s="19"/>
      <c r="D22" s="24" t="s">
        <v>14</v>
      </c>
      <c r="E22" s="33"/>
      <c r="F22" s="10">
        <v>1.48</v>
      </c>
      <c r="G22" s="9">
        <f t="shared" si="0"/>
        <v>0</v>
      </c>
      <c r="H22" s="9"/>
      <c r="I22" s="9">
        <f t="shared" si="4"/>
        <v>0</v>
      </c>
      <c r="J22" s="9">
        <f t="shared" si="2"/>
        <v>0</v>
      </c>
      <c r="K22" s="9">
        <f t="shared" si="5"/>
        <v>0</v>
      </c>
      <c r="L22" s="9"/>
      <c r="M22" s="1"/>
    </row>
    <row r="23" spans="1:20" ht="21" customHeight="1" x14ac:dyDescent="0.25">
      <c r="A23" s="47"/>
      <c r="B23" s="40"/>
      <c r="C23" s="20"/>
      <c r="D23" s="24" t="s">
        <v>14</v>
      </c>
      <c r="E23" s="25"/>
      <c r="F23" s="9">
        <v>1.48</v>
      </c>
      <c r="G23" s="9">
        <f t="shared" si="0"/>
        <v>3739.96</v>
      </c>
      <c r="H23" s="9">
        <v>2527</v>
      </c>
      <c r="I23" s="9">
        <f t="shared" si="4"/>
        <v>3369.96</v>
      </c>
      <c r="J23" s="9">
        <f t="shared" si="2"/>
        <v>2277</v>
      </c>
      <c r="K23" s="9">
        <f t="shared" si="5"/>
        <v>370</v>
      </c>
      <c r="L23" s="9">
        <v>250</v>
      </c>
      <c r="M23" s="1"/>
    </row>
    <row r="24" spans="1:20" ht="27.75" customHeight="1" x14ac:dyDescent="0.25">
      <c r="A24" s="15">
        <v>3</v>
      </c>
      <c r="B24" s="51" t="s">
        <v>32</v>
      </c>
      <c r="C24" s="43" t="s">
        <v>31</v>
      </c>
      <c r="D24" s="29" t="s">
        <v>8</v>
      </c>
      <c r="E24" s="9" t="s">
        <v>9</v>
      </c>
      <c r="F24" s="10">
        <v>3.82</v>
      </c>
      <c r="G24" s="9">
        <f t="shared" si="0"/>
        <v>22.919999999999998</v>
      </c>
      <c r="H24" s="9">
        <v>6</v>
      </c>
      <c r="I24" s="9">
        <f t="shared" si="4"/>
        <v>22.919999999999998</v>
      </c>
      <c r="J24" s="9">
        <f t="shared" si="2"/>
        <v>6</v>
      </c>
      <c r="K24" s="9">
        <f t="shared" si="5"/>
        <v>0</v>
      </c>
      <c r="L24" s="9">
        <v>0</v>
      </c>
      <c r="M24" s="1"/>
    </row>
    <row r="25" spans="1:20" ht="27.75" customHeight="1" x14ac:dyDescent="0.25">
      <c r="A25" s="16"/>
      <c r="B25" s="50"/>
      <c r="C25" s="19"/>
      <c r="D25" s="30"/>
      <c r="E25" s="9" t="s">
        <v>10</v>
      </c>
      <c r="F25" s="10">
        <v>1.23</v>
      </c>
      <c r="G25" s="9">
        <f t="shared" si="0"/>
        <v>11.07</v>
      </c>
      <c r="H25" s="9">
        <v>9</v>
      </c>
      <c r="I25" s="9">
        <f t="shared" si="4"/>
        <v>11.07</v>
      </c>
      <c r="J25" s="9">
        <f t="shared" si="2"/>
        <v>9</v>
      </c>
      <c r="K25" s="9">
        <f t="shared" si="5"/>
        <v>0</v>
      </c>
      <c r="L25" s="9">
        <v>0</v>
      </c>
      <c r="M25" s="1"/>
    </row>
    <row r="26" spans="1:20" ht="30" customHeight="1" x14ac:dyDescent="0.25">
      <c r="A26" s="16"/>
      <c r="B26" s="50"/>
      <c r="C26" s="19"/>
      <c r="D26" s="24" t="s">
        <v>13</v>
      </c>
      <c r="E26" s="25"/>
      <c r="F26" s="10">
        <v>2.21</v>
      </c>
      <c r="G26" s="9">
        <f t="shared" si="0"/>
        <v>0</v>
      </c>
      <c r="H26" s="9">
        <v>0</v>
      </c>
      <c r="I26" s="9">
        <f t="shared" si="4"/>
        <v>0</v>
      </c>
      <c r="J26" s="9">
        <f t="shared" si="2"/>
        <v>0</v>
      </c>
      <c r="K26" s="9">
        <f t="shared" si="5"/>
        <v>0</v>
      </c>
      <c r="L26" s="9">
        <v>0</v>
      </c>
      <c r="M26" s="1"/>
    </row>
    <row r="27" spans="1:20" ht="35.25" customHeight="1" x14ac:dyDescent="0.25">
      <c r="A27" s="17"/>
      <c r="B27" s="40"/>
      <c r="C27" s="20"/>
      <c r="D27" s="24" t="s">
        <v>14</v>
      </c>
      <c r="E27" s="25"/>
      <c r="F27" s="10">
        <v>1.48</v>
      </c>
      <c r="G27" s="9">
        <f t="shared" si="0"/>
        <v>799.2</v>
      </c>
      <c r="H27" s="9">
        <v>540</v>
      </c>
      <c r="I27" s="9">
        <f t="shared" si="4"/>
        <v>719.28</v>
      </c>
      <c r="J27" s="9">
        <f t="shared" si="2"/>
        <v>486</v>
      </c>
      <c r="K27" s="9">
        <f t="shared" si="5"/>
        <v>79.92</v>
      </c>
      <c r="L27" s="9">
        <v>54</v>
      </c>
      <c r="M27" s="1"/>
    </row>
    <row r="28" spans="1:20" ht="29.25" customHeight="1" x14ac:dyDescent="0.25">
      <c r="A28" s="15">
        <v>4</v>
      </c>
      <c r="B28" s="51" t="s">
        <v>38</v>
      </c>
      <c r="C28" s="43" t="s">
        <v>35</v>
      </c>
      <c r="D28" s="29" t="s">
        <v>8</v>
      </c>
      <c r="E28" s="9" t="s">
        <v>9</v>
      </c>
      <c r="F28" s="10">
        <v>3.82</v>
      </c>
      <c r="G28" s="9">
        <f t="shared" si="0"/>
        <v>73.343999999999994</v>
      </c>
      <c r="H28" s="9">
        <v>19.2</v>
      </c>
      <c r="I28" s="9">
        <f t="shared" si="4"/>
        <v>73.343999999999994</v>
      </c>
      <c r="J28" s="9">
        <f t="shared" si="2"/>
        <v>19.2</v>
      </c>
      <c r="K28" s="9">
        <f t="shared" si="5"/>
        <v>0</v>
      </c>
      <c r="L28" s="9">
        <v>0</v>
      </c>
      <c r="M28" s="1"/>
    </row>
    <row r="29" spans="1:20" ht="30" customHeight="1" x14ac:dyDescent="0.25">
      <c r="A29" s="16"/>
      <c r="B29" s="50"/>
      <c r="C29" s="19"/>
      <c r="D29" s="30"/>
      <c r="E29" s="9" t="s">
        <v>10</v>
      </c>
      <c r="F29" s="10">
        <v>1.23</v>
      </c>
      <c r="G29" s="9">
        <f t="shared" si="0"/>
        <v>35.423999999999999</v>
      </c>
      <c r="H29" s="9">
        <v>28.8</v>
      </c>
      <c r="I29" s="9">
        <f t="shared" si="4"/>
        <v>35.423999999999999</v>
      </c>
      <c r="J29" s="9">
        <f t="shared" si="2"/>
        <v>28.8</v>
      </c>
      <c r="K29" s="9">
        <f t="shared" si="5"/>
        <v>0</v>
      </c>
      <c r="L29" s="9">
        <v>0</v>
      </c>
      <c r="M29" s="1"/>
    </row>
    <row r="30" spans="1:20" ht="29.25" customHeight="1" x14ac:dyDescent="0.25">
      <c r="A30" s="16"/>
      <c r="B30" s="50"/>
      <c r="C30" s="19"/>
      <c r="D30" s="24" t="s">
        <v>13</v>
      </c>
      <c r="E30" s="25"/>
      <c r="F30" s="10">
        <v>2.21</v>
      </c>
      <c r="G30" s="9">
        <f t="shared" si="0"/>
        <v>552.5</v>
      </c>
      <c r="H30" s="9">
        <v>250</v>
      </c>
      <c r="I30" s="9">
        <f t="shared" si="4"/>
        <v>497.25</v>
      </c>
      <c r="J30" s="9">
        <f t="shared" si="2"/>
        <v>225</v>
      </c>
      <c r="K30" s="9">
        <f t="shared" si="5"/>
        <v>55.25</v>
      </c>
      <c r="L30" s="9">
        <v>25</v>
      </c>
      <c r="M30" s="1"/>
    </row>
    <row r="31" spans="1:20" ht="32.25" customHeight="1" x14ac:dyDescent="0.25">
      <c r="A31" s="17"/>
      <c r="B31" s="40"/>
      <c r="C31" s="20"/>
      <c r="D31" s="24" t="s">
        <v>14</v>
      </c>
      <c r="E31" s="25"/>
      <c r="F31" s="10">
        <v>1.48</v>
      </c>
      <c r="G31" s="9">
        <f t="shared" si="0"/>
        <v>1694.6</v>
      </c>
      <c r="H31" s="9">
        <v>1145</v>
      </c>
      <c r="I31" s="9">
        <f t="shared" si="4"/>
        <v>1531.8</v>
      </c>
      <c r="J31" s="9">
        <f t="shared" si="2"/>
        <v>1035</v>
      </c>
      <c r="K31" s="9">
        <f t="shared" si="5"/>
        <v>162.80000000000001</v>
      </c>
      <c r="L31" s="9">
        <v>110</v>
      </c>
      <c r="M31" s="1"/>
      <c r="P31" s="2"/>
      <c r="T31" s="4"/>
    </row>
    <row r="32" spans="1:20" ht="30.75" customHeight="1" x14ac:dyDescent="0.25">
      <c r="A32" s="15">
        <v>5</v>
      </c>
      <c r="B32" s="21" t="s">
        <v>30</v>
      </c>
      <c r="C32" s="18" t="s">
        <v>21</v>
      </c>
      <c r="D32" s="29" t="s">
        <v>8</v>
      </c>
      <c r="E32" s="9" t="s">
        <v>9</v>
      </c>
      <c r="F32" s="10">
        <v>3.82</v>
      </c>
      <c r="G32" s="9">
        <f t="shared" si="0"/>
        <v>0</v>
      </c>
      <c r="H32" s="9">
        <v>0</v>
      </c>
      <c r="I32" s="13">
        <f t="shared" si="4"/>
        <v>0</v>
      </c>
      <c r="J32" s="13">
        <f t="shared" si="2"/>
        <v>0</v>
      </c>
      <c r="K32" s="9">
        <f t="shared" si="5"/>
        <v>0</v>
      </c>
      <c r="L32" s="9">
        <v>0</v>
      </c>
      <c r="M32" s="1"/>
    </row>
    <row r="33" spans="1:13" ht="29.25" customHeight="1" x14ac:dyDescent="0.25">
      <c r="A33" s="16"/>
      <c r="B33" s="22"/>
      <c r="C33" s="19"/>
      <c r="D33" s="30"/>
      <c r="E33" s="9" t="s">
        <v>10</v>
      </c>
      <c r="F33" s="10">
        <v>1.23</v>
      </c>
      <c r="G33" s="9">
        <f t="shared" si="0"/>
        <v>0</v>
      </c>
      <c r="H33" s="9">
        <v>0</v>
      </c>
      <c r="I33" s="13">
        <f t="shared" si="4"/>
        <v>0</v>
      </c>
      <c r="J33" s="13">
        <f t="shared" si="2"/>
        <v>0</v>
      </c>
      <c r="K33" s="9">
        <f t="shared" si="5"/>
        <v>0</v>
      </c>
      <c r="L33" s="9">
        <v>0</v>
      </c>
      <c r="M33" s="1"/>
    </row>
    <row r="34" spans="1:13" ht="30" customHeight="1" x14ac:dyDescent="0.25">
      <c r="A34" s="16"/>
      <c r="B34" s="22"/>
      <c r="C34" s="19"/>
      <c r="D34" s="24" t="s">
        <v>13</v>
      </c>
      <c r="E34" s="25"/>
      <c r="F34" s="10">
        <v>2.21</v>
      </c>
      <c r="G34" s="9">
        <f t="shared" si="0"/>
        <v>0</v>
      </c>
      <c r="H34" s="9">
        <v>0</v>
      </c>
      <c r="I34" s="13">
        <f t="shared" si="4"/>
        <v>0</v>
      </c>
      <c r="J34" s="13">
        <f t="shared" si="2"/>
        <v>0</v>
      </c>
      <c r="K34" s="9">
        <f t="shared" si="5"/>
        <v>0</v>
      </c>
      <c r="L34" s="9">
        <v>0</v>
      </c>
      <c r="M34" s="1"/>
    </row>
    <row r="35" spans="1:13" ht="48" customHeight="1" x14ac:dyDescent="0.25">
      <c r="A35" s="17"/>
      <c r="B35" s="23"/>
      <c r="C35" s="20"/>
      <c r="D35" s="24" t="s">
        <v>14</v>
      </c>
      <c r="E35" s="25"/>
      <c r="F35" s="10">
        <v>1.48</v>
      </c>
      <c r="G35" s="9">
        <f t="shared" si="0"/>
        <v>3553.48</v>
      </c>
      <c r="H35" s="9">
        <v>2401</v>
      </c>
      <c r="I35" s="9">
        <f t="shared" si="4"/>
        <v>3198.2799999999997</v>
      </c>
      <c r="J35" s="9">
        <f t="shared" si="2"/>
        <v>2161</v>
      </c>
      <c r="K35" s="9">
        <f t="shared" si="5"/>
        <v>355.2</v>
      </c>
      <c r="L35" s="9">
        <v>240</v>
      </c>
      <c r="M35" s="1"/>
    </row>
    <row r="36" spans="1:13" ht="15" customHeight="1" x14ac:dyDescent="0.25">
      <c r="A36" s="26" t="s">
        <v>11</v>
      </c>
      <c r="B36" s="27"/>
      <c r="C36" s="27"/>
      <c r="D36" s="27"/>
      <c r="E36" s="27"/>
      <c r="F36" s="28"/>
      <c r="G36" s="9">
        <f>SUM(G15:G35)</f>
        <v>13405.599999999999</v>
      </c>
      <c r="H36" s="9"/>
      <c r="I36" s="9">
        <f>SUM(I15:I35)</f>
        <v>12191.02</v>
      </c>
      <c r="J36" s="9"/>
      <c r="K36" s="9">
        <f>SUM(K15:K35)</f>
        <v>1214.58</v>
      </c>
      <c r="L36" s="9"/>
      <c r="M36" s="1"/>
    </row>
    <row r="37" spans="1:13" ht="15" customHeight="1" x14ac:dyDescent="0.25">
      <c r="A37" s="26" t="s">
        <v>12</v>
      </c>
      <c r="B37" s="27"/>
      <c r="C37" s="27"/>
      <c r="D37" s="27"/>
      <c r="E37" s="27"/>
      <c r="F37" s="28"/>
      <c r="G37" s="9">
        <f>G36/100*118</f>
        <v>15818.607999999998</v>
      </c>
      <c r="H37" s="9"/>
      <c r="I37" s="9">
        <f>I36/100*118</f>
        <v>14385.4036</v>
      </c>
      <c r="J37" s="9"/>
      <c r="K37" s="9">
        <f>K36/100*118</f>
        <v>1433.2043999999999</v>
      </c>
      <c r="L37" s="9"/>
      <c r="M37" s="1"/>
    </row>
    <row r="38" spans="1:13" ht="15" customHeight="1" x14ac:dyDescent="0.25">
      <c r="A38" s="26" t="s">
        <v>20</v>
      </c>
      <c r="B38" s="27"/>
      <c r="C38" s="27"/>
      <c r="D38" s="27"/>
      <c r="E38" s="27"/>
      <c r="F38" s="28"/>
      <c r="G38" s="9">
        <f>G37*0.7350000348027</f>
        <v>11626.677430530268</v>
      </c>
      <c r="H38" s="9"/>
      <c r="I38" s="9">
        <f>I37*0.7350000348027</f>
        <v>10573.272146650886</v>
      </c>
      <c r="J38" s="9"/>
      <c r="K38" s="9">
        <f>K37*0.7350000348027</f>
        <v>1053.4052838793828</v>
      </c>
      <c r="L38" s="9"/>
      <c r="M38" s="1"/>
    </row>
    <row r="39" spans="1:13" ht="15" customHeight="1" x14ac:dyDescent="0.25">
      <c r="A39" s="11"/>
      <c r="B39" s="11"/>
      <c r="C39" s="11"/>
      <c r="D39" s="11"/>
      <c r="E39" s="11"/>
      <c r="F39" s="11"/>
      <c r="G39" s="12"/>
      <c r="H39" s="12"/>
      <c r="I39" s="12"/>
      <c r="J39" s="12"/>
      <c r="K39" s="12"/>
      <c r="L39" s="12"/>
      <c r="M39" s="1"/>
    </row>
    <row r="40" spans="1:13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3" x14ac:dyDescent="0.25">
      <c r="A41" s="7" t="s">
        <v>26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3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3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3" x14ac:dyDescent="0.25">
      <c r="A44" s="7" t="s">
        <v>27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</sheetData>
  <mergeCells count="44">
    <mergeCell ref="B15:B18"/>
    <mergeCell ref="B19:B23"/>
    <mergeCell ref="B24:B27"/>
    <mergeCell ref="B28:B31"/>
    <mergeCell ref="D26:E26"/>
    <mergeCell ref="D27:E27"/>
    <mergeCell ref="D30:E30"/>
    <mergeCell ref="D31:E31"/>
    <mergeCell ref="D28:D29"/>
    <mergeCell ref="A24:A27"/>
    <mergeCell ref="C24:C27"/>
    <mergeCell ref="C28:C31"/>
    <mergeCell ref="D18:E18"/>
    <mergeCell ref="C15:C18"/>
    <mergeCell ref="A15:A18"/>
    <mergeCell ref="D19:D20"/>
    <mergeCell ref="A19:A23"/>
    <mergeCell ref="D23:E23"/>
    <mergeCell ref="C19:C23"/>
    <mergeCell ref="A28:A31"/>
    <mergeCell ref="D15:D16"/>
    <mergeCell ref="D22:E22"/>
    <mergeCell ref="D21:E21"/>
    <mergeCell ref="D17:E17"/>
    <mergeCell ref="D24:D25"/>
    <mergeCell ref="A2:L2"/>
    <mergeCell ref="A5:L5"/>
    <mergeCell ref="G13:H13"/>
    <mergeCell ref="I13:J13"/>
    <mergeCell ref="K13:L13"/>
    <mergeCell ref="D13:E14"/>
    <mergeCell ref="F13:F14"/>
    <mergeCell ref="C13:C14"/>
    <mergeCell ref="A13:A14"/>
    <mergeCell ref="B13:B14"/>
    <mergeCell ref="A32:A35"/>
    <mergeCell ref="C32:C35"/>
    <mergeCell ref="B32:B35"/>
    <mergeCell ref="D35:E35"/>
    <mergeCell ref="A38:F38"/>
    <mergeCell ref="A36:F36"/>
    <mergeCell ref="A37:F37"/>
    <mergeCell ref="D32:D33"/>
    <mergeCell ref="D34:E34"/>
  </mergeCells>
  <pageMargins left="0.70866141732283461" right="0.70866141732283461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2016-11-01T08:20:09Z</dcterms:modified>
</cp:coreProperties>
</file>